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elbourneflorida-my.sharepoint.com/personal/cheryl_mall_mlbfl_org/Documents/__scratch/Pension Documents/"/>
    </mc:Choice>
  </mc:AlternateContent>
  <xr:revisionPtr revIDLastSave="1" documentId="8_{3F733A59-6138-4DED-BD54-36C7F1A3EDCB}" xr6:coauthVersionLast="47" xr6:coauthVersionMax="47" xr10:uidLastSave="{C05EA107-C693-4D2E-81F2-7B1A74647533}"/>
  <bookViews>
    <workbookView xWindow="-120" yWindow="-120" windowWidth="29040" windowHeight="15720" xr2:uid="{00000000-000D-0000-FFFF-FFFF00000000}"/>
  </bookViews>
  <sheets>
    <sheet name="Actu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  <c r="B21" i="2"/>
  <c r="B15" i="2"/>
  <c r="F20" i="2"/>
  <c r="F18" i="2"/>
  <c r="F17" i="2"/>
  <c r="F13" i="2"/>
  <c r="F11" i="2"/>
  <c r="B22" i="2" l="1"/>
  <c r="F15" i="2"/>
  <c r="F21" i="2" l="1"/>
  <c r="F22" i="2" s="1"/>
  <c r="D21" i="2" l="1"/>
  <c r="C19" i="2" l="1"/>
  <c r="D15" i="2"/>
  <c r="D22" i="2" s="1"/>
  <c r="E9" i="2" s="1"/>
  <c r="C20" i="2"/>
  <c r="C13" i="2" l="1"/>
  <c r="C9" i="2"/>
  <c r="C14" i="2"/>
  <c r="C17" i="2"/>
  <c r="C12" i="2"/>
  <c r="C18" i="2"/>
  <c r="C10" i="2"/>
  <c r="C11" i="2"/>
  <c r="E13" i="2"/>
  <c r="E12" i="2"/>
  <c r="E11" i="2"/>
  <c r="E10" i="2"/>
  <c r="E18" i="2"/>
  <c r="E17" i="2"/>
  <c r="E20" i="2"/>
  <c r="E14" i="2"/>
  <c r="E19" i="2"/>
  <c r="C21" i="2" l="1"/>
  <c r="C15" i="2"/>
  <c r="E15" i="2"/>
  <c r="G12" i="2"/>
  <c r="G10" i="2"/>
  <c r="G13" i="2"/>
  <c r="G19" i="2"/>
  <c r="G18" i="2"/>
  <c r="G17" i="2"/>
  <c r="G11" i="2"/>
  <c r="G14" i="2"/>
  <c r="G20" i="2"/>
  <c r="G9" i="2"/>
  <c r="E21" i="2"/>
  <c r="E22" i="2" l="1"/>
  <c r="C22" i="2"/>
  <c r="G15" i="2"/>
  <c r="G21" i="2"/>
  <c r="G22" i="2" l="1"/>
</calcChain>
</file>

<file path=xl/sharedStrings.xml><?xml version="1.0" encoding="utf-8"?>
<sst xmlns="http://schemas.openxmlformats.org/spreadsheetml/2006/main" count="29" uniqueCount="28">
  <si>
    <t>Account Description</t>
  </si>
  <si>
    <t>Plan Expense:</t>
  </si>
  <si>
    <t>% Total
Admin</t>
  </si>
  <si>
    <t>% Total
Budget</t>
  </si>
  <si>
    <t xml:space="preserve">     Service Providers:</t>
  </si>
  <si>
    <t xml:space="preserve">       Actuary </t>
  </si>
  <si>
    <t xml:space="preserve">       Administrator </t>
  </si>
  <si>
    <t xml:space="preserve">       Attorney/ Legal </t>
  </si>
  <si>
    <t xml:space="preserve">       Investment Consultant </t>
  </si>
  <si>
    <t xml:space="preserve">       Custodian</t>
  </si>
  <si>
    <t xml:space="preserve">     Other Plan Expenses:</t>
  </si>
  <si>
    <t xml:space="preserve">       Dues and Subscriptions </t>
  </si>
  <si>
    <t xml:space="preserve">       Miscellaneous Expenses </t>
  </si>
  <si>
    <t xml:space="preserve">       Travel &amp; Education </t>
  </si>
  <si>
    <t xml:space="preserve">     Subtotal: </t>
  </si>
  <si>
    <t xml:space="preserve">    Subtotal:</t>
  </si>
  <si>
    <t xml:space="preserve">TOTAL: </t>
  </si>
  <si>
    <t xml:space="preserve">       Fiduciary Insurance </t>
  </si>
  <si>
    <t xml:space="preserve">       Disability/Medical</t>
  </si>
  <si>
    <t xml:space="preserve">            Melbourne Municipal Firefighters' Retirement Trust Fund</t>
  </si>
  <si>
    <t>Jennifer Chase, Plan Administrator</t>
  </si>
  <si>
    <t>Date</t>
  </si>
  <si>
    <t xml:space="preserve">              Fiscal Year 2025-2026 Budget</t>
  </si>
  <si>
    <t>Prior Year (2024) 
Actual Expense</t>
  </si>
  <si>
    <t>Current Year (2025) Actual Expense</t>
  </si>
  <si>
    <t>Next Year (2026) Budget</t>
  </si>
  <si>
    <t xml:space="preserve">The Fiscal Year 2026 Administrative Expense Budget was approved by the Melbourne Municipal </t>
  </si>
  <si>
    <t>Firefighters' Retirement Trust Fund Board on February 11,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</si>
</sst>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0" fontId="0" fillId="0" borderId="5" xfId="0" applyFont="1" applyBorder="1"/>
    <xf numFmtId="0" fontId="1" fillId="0" borderId="10" xfId="0" applyFont="1" applyBorder="1"/>
    <xf numFmtId="0" fontId="0" fillId="0" borderId="7" xfId="0" applyFont="1" applyBorder="1"/>
    <xf numFmtId="44" fontId="0" fillId="0" borderId="0" xfId="0" applyNumberFormat="1"/>
    <xf numFmtId="44" fontId="1" fillId="0" borderId="3" xfId="0" applyNumberFormat="1" applyFont="1" applyBorder="1" applyAlignment="1">
      <alignment horizontal="center" wrapText="1"/>
    </xf>
    <xf numFmtId="44" fontId="1" fillId="0" borderId="0" xfId="0" applyNumberFormat="1" applyFont="1" applyBorder="1"/>
    <xf numFmtId="44" fontId="0" fillId="0" borderId="0" xfId="0" applyNumberFormat="1" applyFont="1" applyBorder="1"/>
    <xf numFmtId="44" fontId="1" fillId="0" borderId="1" xfId="0" applyNumberFormat="1" applyFont="1" applyBorder="1"/>
    <xf numFmtId="44" fontId="1" fillId="0" borderId="11" xfId="0" applyNumberFormat="1" applyFont="1" applyBorder="1"/>
    <xf numFmtId="44" fontId="1" fillId="0" borderId="0" xfId="0" applyNumberFormat="1" applyFont="1" applyBorder="1" applyAlignment="1"/>
    <xf numFmtId="10" fontId="0" fillId="0" borderId="0" xfId="0" applyNumberFormat="1"/>
    <xf numFmtId="10" fontId="1" fillId="0" borderId="3" xfId="0" applyNumberFormat="1" applyFont="1" applyBorder="1" applyAlignment="1">
      <alignment horizontal="center" wrapText="1"/>
    </xf>
    <xf numFmtId="10" fontId="1" fillId="0" borderId="0" xfId="0" applyNumberFormat="1" applyFont="1" applyBorder="1"/>
    <xf numFmtId="10" fontId="0" fillId="0" borderId="0" xfId="0" applyNumberFormat="1" applyFont="1" applyBorder="1"/>
    <xf numFmtId="10" fontId="1" fillId="0" borderId="1" xfId="0" applyNumberFormat="1" applyFont="1" applyBorder="1"/>
    <xf numFmtId="10" fontId="1" fillId="0" borderId="11" xfId="0" applyNumberFormat="1" applyFont="1" applyBorder="1"/>
    <xf numFmtId="10" fontId="1" fillId="0" borderId="4" xfId="0" applyNumberFormat="1" applyFont="1" applyBorder="1" applyAlignment="1">
      <alignment horizontal="center" wrapText="1"/>
    </xf>
    <xf numFmtId="10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/>
    <xf numFmtId="10" fontId="0" fillId="0" borderId="6" xfId="0" applyNumberFormat="1" applyFont="1" applyBorder="1"/>
    <xf numFmtId="10" fontId="1" fillId="0" borderId="9" xfId="0" applyNumberFormat="1" applyFont="1" applyBorder="1"/>
    <xf numFmtId="10" fontId="1" fillId="0" borderId="12" xfId="0" applyNumberFormat="1" applyFont="1" applyBorder="1"/>
    <xf numFmtId="44" fontId="1" fillId="0" borderId="0" xfId="0" applyNumberFormat="1" applyFont="1" applyAlignment="1">
      <alignment horizontal="center"/>
    </xf>
    <xf numFmtId="0" fontId="0" fillId="0" borderId="13" xfId="0" applyBorder="1"/>
    <xf numFmtId="10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workbookViewId="0">
      <selection activeCell="D30" sqref="D30"/>
    </sheetView>
  </sheetViews>
  <sheetFormatPr defaultRowHeight="15" x14ac:dyDescent="0.25"/>
  <cols>
    <col min="1" max="1" width="28.28515625" customWidth="1"/>
    <col min="2" max="2" width="18.7109375" style="7" customWidth="1"/>
    <col min="3" max="3" width="13.28515625" style="14" customWidth="1"/>
    <col min="4" max="4" width="19.28515625" style="7" customWidth="1"/>
    <col min="5" max="5" width="12.7109375" style="14" customWidth="1"/>
    <col min="6" max="6" width="16.140625" style="7" customWidth="1"/>
    <col min="7" max="7" width="12.28515625" style="14" customWidth="1"/>
  </cols>
  <sheetData>
    <row r="1" spans="1:7" x14ac:dyDescent="0.25">
      <c r="C1" s="26" t="s">
        <v>19</v>
      </c>
    </row>
    <row r="2" spans="1:7" x14ac:dyDescent="0.25">
      <c r="C2" s="26" t="s">
        <v>22</v>
      </c>
    </row>
    <row r="4" spans="1:7" ht="15.75" thickBot="1" x14ac:dyDescent="0.3"/>
    <row r="5" spans="1:7" ht="30" x14ac:dyDescent="0.25">
      <c r="A5" s="1" t="s">
        <v>0</v>
      </c>
      <c r="B5" s="8" t="s">
        <v>23</v>
      </c>
      <c r="C5" s="15" t="s">
        <v>2</v>
      </c>
      <c r="D5" s="8" t="s">
        <v>24</v>
      </c>
      <c r="E5" s="15" t="s">
        <v>2</v>
      </c>
      <c r="F5" s="8" t="s">
        <v>25</v>
      </c>
      <c r="G5" s="20" t="s">
        <v>3</v>
      </c>
    </row>
    <row r="6" spans="1:7" x14ac:dyDescent="0.25">
      <c r="A6" s="2"/>
      <c r="B6" s="9"/>
      <c r="C6" s="16"/>
      <c r="D6" s="9"/>
      <c r="E6" s="16"/>
      <c r="F6" s="13"/>
      <c r="G6" s="21"/>
    </row>
    <row r="7" spans="1:7" x14ac:dyDescent="0.25">
      <c r="A7" s="2" t="s">
        <v>1</v>
      </c>
      <c r="B7" s="9"/>
      <c r="C7" s="16"/>
      <c r="D7" s="9"/>
      <c r="E7" s="16"/>
      <c r="F7" s="9"/>
      <c r="G7" s="22"/>
    </row>
    <row r="8" spans="1:7" x14ac:dyDescent="0.25">
      <c r="A8" s="4" t="s">
        <v>4</v>
      </c>
      <c r="B8" s="10"/>
      <c r="C8" s="17"/>
      <c r="D8" s="10"/>
      <c r="E8" s="17"/>
      <c r="F8" s="10"/>
      <c r="G8" s="23"/>
    </row>
    <row r="9" spans="1:7" x14ac:dyDescent="0.25">
      <c r="A9" s="4" t="s">
        <v>5</v>
      </c>
      <c r="B9" s="10">
        <v>47856</v>
      </c>
      <c r="C9" s="17">
        <f>+B9/B22</f>
        <v>0.32251063585570489</v>
      </c>
      <c r="D9" s="10">
        <v>69101</v>
      </c>
      <c r="E9" s="17">
        <f>+D9/D22</f>
        <v>0.39846700256583656</v>
      </c>
      <c r="F9" s="10">
        <f>+D9*1.05</f>
        <v>72556.05</v>
      </c>
      <c r="G9" s="23">
        <f>+F9/F22</f>
        <v>0.34582412815224045</v>
      </c>
    </row>
    <row r="10" spans="1:7" x14ac:dyDescent="0.25">
      <c r="A10" s="4" t="s">
        <v>6</v>
      </c>
      <c r="B10" s="10">
        <v>14400</v>
      </c>
      <c r="C10" s="17">
        <f>+B10/B22</f>
        <v>9.7044323727895149E-2</v>
      </c>
      <c r="D10" s="10">
        <v>14400</v>
      </c>
      <c r="E10" s="17">
        <f>+D10/D22</f>
        <v>8.3036784372846228E-2</v>
      </c>
      <c r="F10" s="10">
        <v>14400</v>
      </c>
      <c r="G10" s="23">
        <f>+F10/F22</f>
        <v>6.8634765059457647E-2</v>
      </c>
    </row>
    <row r="11" spans="1:7" x14ac:dyDescent="0.25">
      <c r="A11" s="4" t="s">
        <v>7</v>
      </c>
      <c r="B11" s="10">
        <v>19272.5</v>
      </c>
      <c r="C11" s="17">
        <f>+B11/B22</f>
        <v>0.1298810228504069</v>
      </c>
      <c r="D11" s="10">
        <v>16529.310000000001</v>
      </c>
      <c r="E11" s="17">
        <f>+D11/D22</f>
        <v>9.5315329882078539E-2</v>
      </c>
      <c r="F11" s="10">
        <f>+D11*1.05</f>
        <v>17355.775500000003</v>
      </c>
      <c r="G11" s="23">
        <f>+F11/F22</f>
        <v>8.2722887074110504E-2</v>
      </c>
    </row>
    <row r="12" spans="1:7" x14ac:dyDescent="0.25">
      <c r="A12" s="4" t="s">
        <v>18</v>
      </c>
      <c r="B12" s="10">
        <v>0</v>
      </c>
      <c r="C12" s="17">
        <f>+B12/B22</f>
        <v>0</v>
      </c>
      <c r="D12" s="10">
        <v>0</v>
      </c>
      <c r="E12" s="17">
        <f>+D12/D22</f>
        <v>0</v>
      </c>
      <c r="F12" s="10">
        <v>20000</v>
      </c>
      <c r="G12" s="23">
        <f>+F12/F22</f>
        <v>9.5326062582580071E-2</v>
      </c>
    </row>
    <row r="13" spans="1:7" x14ac:dyDescent="0.25">
      <c r="A13" s="4" t="s">
        <v>9</v>
      </c>
      <c r="B13" s="10">
        <v>24496.214</v>
      </c>
      <c r="C13" s="17">
        <f>+B13/B22</f>
        <v>0.16508461955026371</v>
      </c>
      <c r="D13" s="10">
        <v>27023.08</v>
      </c>
      <c r="E13" s="17">
        <f>+D13/D22</f>
        <v>0.15582706021181761</v>
      </c>
      <c r="F13" s="10">
        <f>+D13*1.05</f>
        <v>28374.234000000004</v>
      </c>
      <c r="G13" s="23">
        <f>+F13/F22</f>
        <v>0.13524020030083858</v>
      </c>
    </row>
    <row r="14" spans="1:7" ht="15.75" thickBot="1" x14ac:dyDescent="0.3">
      <c r="A14" s="4" t="s">
        <v>8</v>
      </c>
      <c r="B14" s="10">
        <v>26000</v>
      </c>
      <c r="C14" s="17">
        <f>+B14/B22</f>
        <v>0.17521891784203292</v>
      </c>
      <c r="D14" s="10">
        <v>26000</v>
      </c>
      <c r="E14" s="17">
        <f>+D14/D22</f>
        <v>0.14992752733986123</v>
      </c>
      <c r="F14" s="10">
        <v>26000</v>
      </c>
      <c r="G14" s="23">
        <f>+F14/F22</f>
        <v>0.12392388135735409</v>
      </c>
    </row>
    <row r="15" spans="1:7" ht="15.75" thickTop="1" x14ac:dyDescent="0.25">
      <c r="A15" s="3" t="s">
        <v>15</v>
      </c>
      <c r="B15" s="11">
        <f t="shared" ref="B15" si="0">SUM(B9:B14)</f>
        <v>132024.71400000001</v>
      </c>
      <c r="C15" s="18">
        <f t="shared" ref="C15:G15" si="1">SUM(C9:C14)</f>
        <v>0.88973951982630362</v>
      </c>
      <c r="D15" s="11">
        <f t="shared" si="1"/>
        <v>153053.39000000001</v>
      </c>
      <c r="E15" s="18">
        <f t="shared" si="1"/>
        <v>0.8825737043724402</v>
      </c>
      <c r="F15" s="11">
        <f t="shared" si="1"/>
        <v>178686.0595</v>
      </c>
      <c r="G15" s="24">
        <f t="shared" si="1"/>
        <v>0.85167192452658136</v>
      </c>
    </row>
    <row r="16" spans="1:7" x14ac:dyDescent="0.25">
      <c r="A16" s="4" t="s">
        <v>10</v>
      </c>
      <c r="B16" s="10"/>
      <c r="C16" s="17"/>
      <c r="D16" s="10"/>
      <c r="E16" s="17"/>
      <c r="F16" s="10"/>
      <c r="G16" s="23"/>
    </row>
    <row r="17" spans="1:7" x14ac:dyDescent="0.25">
      <c r="A17" s="4" t="s">
        <v>11</v>
      </c>
      <c r="B17" s="10">
        <v>843</v>
      </c>
      <c r="C17" s="17">
        <f>+B17/B22</f>
        <v>5.6811364515705291E-3</v>
      </c>
      <c r="D17" s="10">
        <v>750</v>
      </c>
      <c r="E17" s="17">
        <f>+D17/D22</f>
        <v>4.3248325194190744E-3</v>
      </c>
      <c r="F17" s="10">
        <f>+D17*1.05</f>
        <v>787.5</v>
      </c>
      <c r="G17" s="23">
        <f>+F17/F22</f>
        <v>3.7534637141890901E-3</v>
      </c>
    </row>
    <row r="18" spans="1:7" x14ac:dyDescent="0.25">
      <c r="A18" s="4" t="s">
        <v>17</v>
      </c>
      <c r="B18" s="10">
        <v>9307.15</v>
      </c>
      <c r="C18" s="17">
        <f>+B18/B22</f>
        <v>6.2722644276672179E-2</v>
      </c>
      <c r="D18" s="10">
        <v>9307.15</v>
      </c>
      <c r="E18" s="17">
        <f>+D18/D22</f>
        <v>5.3669153310814975E-2</v>
      </c>
      <c r="F18" s="10">
        <f>+D18*1.05</f>
        <v>9772.5074999999997</v>
      </c>
      <c r="G18" s="23">
        <f>+F18/F22</f>
        <v>4.6578733076686654E-2</v>
      </c>
    </row>
    <row r="19" spans="1:7" x14ac:dyDescent="0.25">
      <c r="A19" s="4" t="s">
        <v>12</v>
      </c>
      <c r="B19" s="10">
        <v>242.85</v>
      </c>
      <c r="C19" s="17">
        <f>+B19/B22</f>
        <v>1.6366120845360652E-3</v>
      </c>
      <c r="D19" s="10">
        <v>249.3</v>
      </c>
      <c r="E19" s="17">
        <f>+D19/D22</f>
        <v>1.4375743294549003E-3</v>
      </c>
      <c r="F19" s="10">
        <v>10000</v>
      </c>
      <c r="G19" s="23">
        <f>+F19/F22</f>
        <v>4.7663031291290035E-2</v>
      </c>
    </row>
    <row r="20" spans="1:7" ht="15.75" thickBot="1" x14ac:dyDescent="0.3">
      <c r="A20" s="6" t="s">
        <v>13</v>
      </c>
      <c r="B20" s="10">
        <v>5968.09</v>
      </c>
      <c r="C20" s="17">
        <f>+B20/B22</f>
        <v>4.0220087360917624E-2</v>
      </c>
      <c r="D20" s="10">
        <v>10057.280000000001</v>
      </c>
      <c r="E20" s="17">
        <f>+D20/D22</f>
        <v>5.7994735467870755E-2</v>
      </c>
      <c r="F20" s="10">
        <f>+D20*1.05</f>
        <v>10560.144</v>
      </c>
      <c r="G20" s="23">
        <f>+F20/F22</f>
        <v>5.033284739125287E-2</v>
      </c>
    </row>
    <row r="21" spans="1:7" ht="15.75" thickTop="1" x14ac:dyDescent="0.25">
      <c r="A21" s="3" t="s">
        <v>14</v>
      </c>
      <c r="B21" s="11">
        <f t="shared" ref="B21" si="2">SUM(B17:B20)</f>
        <v>16361.09</v>
      </c>
      <c r="C21" s="18">
        <f t="shared" ref="C21:G21" si="3">SUM(C17:C20)</f>
        <v>0.11026048017369641</v>
      </c>
      <c r="D21" s="11">
        <f t="shared" si="3"/>
        <v>20363.73</v>
      </c>
      <c r="E21" s="18">
        <f t="shared" si="3"/>
        <v>0.1174262956275597</v>
      </c>
      <c r="F21" s="11">
        <f t="shared" si="3"/>
        <v>31120.1515</v>
      </c>
      <c r="G21" s="24">
        <f t="shared" si="3"/>
        <v>0.14832807547341864</v>
      </c>
    </row>
    <row r="22" spans="1:7" ht="15.75" thickBot="1" x14ac:dyDescent="0.3">
      <c r="A22" s="5" t="s">
        <v>16</v>
      </c>
      <c r="B22" s="12">
        <f t="shared" ref="B22" si="4">+B15+B21</f>
        <v>148385.804</v>
      </c>
      <c r="C22" s="19">
        <f t="shared" ref="C22:G22" si="5">+C15+C21</f>
        <v>1</v>
      </c>
      <c r="D22" s="12">
        <f t="shared" si="5"/>
        <v>173417.12000000002</v>
      </c>
      <c r="E22" s="19">
        <f t="shared" si="5"/>
        <v>0.99999999999999989</v>
      </c>
      <c r="F22" s="12">
        <f t="shared" si="5"/>
        <v>209806.21100000001</v>
      </c>
      <c r="G22" s="25">
        <f t="shared" si="5"/>
        <v>1</v>
      </c>
    </row>
    <row r="26" spans="1:7" x14ac:dyDescent="0.25">
      <c r="A26" t="s">
        <v>26</v>
      </c>
    </row>
    <row r="27" spans="1:7" x14ac:dyDescent="0.25">
      <c r="A27" t="s">
        <v>27</v>
      </c>
    </row>
    <row r="29" spans="1:7" x14ac:dyDescent="0.25">
      <c r="A29" s="27"/>
      <c r="C29" s="28"/>
    </row>
    <row r="30" spans="1:7" x14ac:dyDescent="0.25">
      <c r="A30" t="s">
        <v>20</v>
      </c>
      <c r="C30" s="14" t="s">
        <v>21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 Pension Budget</dc:title>
  <dc:creator>Bonni</dc:creator>
  <cp:lastModifiedBy>Cheryl Mall</cp:lastModifiedBy>
  <cp:lastPrinted>2026-04-23T18:18:25Z</cp:lastPrinted>
  <dcterms:created xsi:type="dcterms:W3CDTF">2015-07-15T14:14:02Z</dcterms:created>
  <dcterms:modified xsi:type="dcterms:W3CDTF">2026-04-23T19:40:45Z</dcterms:modified>
</cp:coreProperties>
</file>